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_FilterDatabase" localSheetId="2" hidden="1">'Insurance-Reinsurance'!$A$10:$AL$50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<sst xmlns="http://schemas.openxmlformats.org/spreadsheetml/2006/main" count="330" uniqueCount="245">
  <si>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</si>
  <si>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</si>
  <si>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</si>
  <si>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</si>
  <si>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</si>
  <si>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</si>
  <si>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</si>
  <si>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</si>
  <si>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</si>
  <si>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</si>
  <si>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</si>
  <si>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</si>
  <si>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</si>
  <si>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</si>
  <si>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</si>
  <si>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</si>
  <si>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</si>
  <si>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</si>
  <si>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</si>
  <si>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</si>
  <si>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</si>
  <si>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</si>
  <si>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</si>
  <si>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</si>
  <si>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</si>
  <si>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</si>
  <si>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</si>
  <si>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</si>
  <si>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</si>
  <si>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</si>
  <si>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</si>
  <si>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</si>
  <si>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</si>
  <si>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</si>
  <si>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</si>
  <si>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</si>
  <si>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</si>
  <si>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</si>
  <si>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</si>
  <si>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</si>
  <si>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</si>
  <si>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</si>
  <si>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</si>
  <si>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</si>
  <si>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</si>
  <si>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</si>
  <si>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</si>
  <si>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</si>
  <si>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</si>
  <si>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</si>
  <si>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</si>
  <si>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</si>
  <si>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</si>
  <si>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</si>
  <si>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</si>
  <si>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</si>
  <si>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</si>
  <si>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</si>
  <si>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</si>
  <si>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</si>
  <si>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</si>
  <si>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</si>
  <si>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</si>
  <si>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</si>
  <si>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</si>
  <si>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</si>
  <si>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</si>
  <si>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</si>
  <si>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</si>
  <si>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</si>
  <si>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</si>
  <si>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</si>
  <si>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</si>
  <si>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</si>
  <si>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</si>
  <si>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</si>
  <si>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</si>
  <si>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</si>
  <si>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</si>
  <si>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</si>
  <si>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</si>
  <si>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</si>
  <si>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</si>
  <si>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</si>
  <si>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</si>
  <si>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</si>
  <si>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</si>
  <si>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</si>
  <si>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</si>
  <si>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</si>
  <si>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</si>
  <si>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</si>
  <si>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</si>
  <si>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</si>
  <si>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</si>
  <si>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</si>
  <si>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</si>
  <si>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</si>
  <si>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</si>
  <si>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</si>
  <si>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</si>
  <si>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</si>
  <si>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</si>
  <si>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</si>
  <si>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</si>
  <si>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</si>
  <si>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</si>
  <si>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</si>
  <si>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</si>
  <si>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</si>
  <si>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</si>
  <si>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</si>
  <si>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</si>
  <si>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</si>
  <si>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</si>
  <si>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</si>
  <si>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</si>
  <si>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</si>
  <si>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</si>
  <si>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</si>
  <si>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</si>
  <si>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</si>
  <si>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</si>
  <si>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</si>
  <si>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</si>
  <si>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</si>
  <si>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</si>
  <si>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</si>
  <si>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</si>
  <si>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</si>
  <si>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</si>
  <si>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</si>
  <si>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</si>
  <si>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</si>
  <si>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</si>
  <si>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</si>
  <si>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</si>
  <si>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</si>
  <si>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</si>
  <si>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</si>
  <si>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</si>
  <si>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</si>
  <si>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</si>
  <si>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</si>
  <si>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</si>
  <si>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</si>
  <si>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</si>
  <si>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</si>
  <si>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</si>
  <si>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</si>
  <si>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</si>
  <si>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</si>
  <si>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</si>
  <si>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</si>
  <si>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</si>
  <si>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</si>
  <si>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</si>
  <si>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</si>
  <si>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</si>
  <si>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</si>
  <si>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</si>
  <si>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</si>
  <si>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</si>
  <si>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</si>
  <si>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</si>
  <si>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</si>
  <si>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</si>
  <si>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</si>
  <si>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</si>
  <si>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</si>
  <si>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</si>
  <si>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</si>
  <si>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</si>
  <si>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</si>
  <si>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</si>
  <si>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</si>
  <si>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</si>
  <si>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</si>
  <si>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</si>
  <si>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</si>
  <si>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</si>
  <si>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</si>
  <si>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</si>
  <si>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</si>
  <si>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</si>
  <si>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</si>
  <si>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</si>
  <si>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</si>
  <si>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</si>
  <si>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</si>
  <si>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</si>
  <si>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</si>
  <si>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</si>
  <si>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</si>
  <si>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</si>
  <si>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</si>
  <si>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</si>
  <si>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</si>
  <si>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</si>
  <si>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</si>
  <si>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</si>
  <si>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</si>
  <si>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</si>
  <si>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</si>
  <si>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</si>
  <si>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</si>
  <si>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</si>
  <si>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</si>
  <si>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</si>
  <si>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</si>
  <si>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</si>
  <si>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</si>
  <si>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</si>
  <si>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</si>
  <si>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</si>
  <si>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</si>
  <si>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</si>
  <si>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</si>
  <si>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</si>
  <si>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</si>
  <si>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</si>
  <si>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</si>
  <si>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</si>
  <si>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</si>
  <si>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</si>
  <si>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</si>
  <si>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</si>
  <si>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</si>
  <si>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</si>
  <si>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</si>
  <si>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</si>
  <si>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</si>
  <si>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</si>
  <si>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</si>
  <si>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</si>
  <si>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</si>
  <si>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</si>
  <si>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</si>
  <si>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</si>
  <si>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</si>
  <si>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</si>
  <si>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</si>
  <si>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</si>
  <si>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01/01/2019-30/09/2019</t>
  </si>
  <si>
    <t>ანგარიშგების თარიღი: 30/09/2019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</si>
</sst>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2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3" fillId="0" borderId="0" xfId="375" applyNumberFormat="1" applyFont="1" applyFill="1" applyAlignment="1">
      <alignment vertical="center"/>
      <protection/>
    </xf>
    <xf numFmtId="222" fontId="2" fillId="0" borderId="0" xfId="375" applyNumberFormat="1" applyFont="1" applyFill="1" applyBorder="1">
      <alignment/>
      <protection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375" applyFont="1" applyFill="1" applyBorder="1" applyAlignment="1" applyProtection="1">
      <alignment horizontal="left"/>
      <protection locked="0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10" xfId="375" applyFont="1" applyFill="1" applyBorder="1" applyAlignment="1">
      <alignment horizontal="center" vertical="center" wrapText="1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4" applyFont="1" applyFill="1" applyBorder="1" applyAlignment="1">
      <alignment horizontal="center" vertical="center" wrapText="1"/>
      <protection/>
    </xf>
    <xf numFmtId="0" fontId="3" fillId="56" borderId="78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80" xfId="0" applyFont="1" applyFill="1" applyBorder="1" applyAlignment="1" applyProtection="1">
      <alignment horizontal="center" vertical="center" textRotation="90" wrapText="1"/>
      <protection/>
    </xf>
    <xf numFmtId="0" fontId="84" fillId="0" borderId="0" xfId="375" applyFont="1" applyFill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zoomScale="90" zoomScaleNormal="90" zoomScalePageLayoutView="0" workbookViewId="0" topLeftCell="A1">
      <pane ySplit="7" topLeftCell="A17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34" t="s">
        <v>244</v>
      </c>
      <c r="C3" s="234"/>
      <c r="D3" s="234"/>
      <c r="E3" s="234"/>
    </row>
    <row r="4" spans="2:3" ht="15">
      <c r="B4" s="121"/>
      <c r="C4" s="121"/>
    </row>
    <row r="5" spans="2:5" ht="18" customHeight="1">
      <c r="B5" s="122"/>
      <c r="C5" s="235" t="s">
        <v>84</v>
      </c>
      <c r="D5" s="236"/>
      <c r="E5" s="236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7" t="s">
        <v>89</v>
      </c>
      <c r="D9" s="237"/>
      <c r="E9" s="237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5">
        <v>2334663.9374200003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2">
        <v>6725146.508076986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2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2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2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2">
        <v>22093796.88220519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2">
        <v>7731776.566658673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2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2">
        <v>3016840.2600000002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2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2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2">
        <v>9651599.057482487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2">
        <v>314611.69635498634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2">
        <v>1400007.3199999998</v>
      </c>
      <c r="H23" s="226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2">
        <v>762800</v>
      </c>
      <c r="H24" s="226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2">
        <v>164075.65999999995</v>
      </c>
      <c r="H25" s="226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2"/>
      <c r="H26" s="226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2">
        <v>604193.8299999989</v>
      </c>
      <c r="H27" s="226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54799511.718198314</v>
      </c>
      <c r="H28" s="226"/>
    </row>
    <row r="29" spans="2:8" s="131" customFormat="1" ht="6" customHeight="1">
      <c r="B29" s="148"/>
      <c r="C29" s="149"/>
      <c r="D29" s="150"/>
      <c r="E29" s="151"/>
      <c r="H29" s="226"/>
    </row>
    <row r="30" spans="2:8" s="131" customFormat="1" ht="15.75" customHeight="1" thickBot="1">
      <c r="B30" s="148"/>
      <c r="C30" s="237" t="s">
        <v>127</v>
      </c>
      <c r="D30" s="237"/>
      <c r="E30" s="237"/>
      <c r="H30" s="226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34213848.39104555</v>
      </c>
      <c r="H31" s="226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6929513.434842302</v>
      </c>
      <c r="H32" s="226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6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2560201.343163493</v>
      </c>
      <c r="H34" s="226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6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6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6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535363.8863307744</v>
      </c>
      <c r="H38" s="226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6"/>
      <c r="J39" s="226"/>
      <c r="K39" s="226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1337627.2792866435</v>
      </c>
      <c r="H40" s="226"/>
      <c r="K40" s="226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45708480.33466876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7" t="s">
        <v>150</v>
      </c>
      <c r="D43" s="237"/>
      <c r="E43" s="237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3485210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4860001.69531957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745819.6882099858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f>SUM(E44:E49)</f>
        <v>9091031.383529555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54799511.718198314</v>
      </c>
    </row>
    <row r="52" s="163" customFormat="1" ht="15">
      <c r="G52" s="227"/>
    </row>
    <row r="53" s="163" customFormat="1" ht="15"/>
    <row r="54" spans="3:5" ht="15">
      <c r="C54" s="232"/>
      <c r="D54" s="232"/>
      <c r="E54" s="232"/>
    </row>
    <row r="55" spans="3:5" ht="15">
      <c r="C55" s="233"/>
      <c r="D55" s="233"/>
      <c r="E55" s="233"/>
    </row>
    <row r="56" spans="3:5" ht="15">
      <c r="C56" s="232"/>
      <c r="D56" s="232"/>
      <c r="E56" s="232"/>
    </row>
    <row r="57" spans="3:5" ht="15">
      <c r="C57" s="233"/>
      <c r="D57" s="233"/>
      <c r="E57" s="233"/>
    </row>
    <row r="58" spans="3:5" ht="15" customHeight="1">
      <c r="C58" s="232"/>
      <c r="D58" s="232"/>
      <c r="E58" s="232"/>
    </row>
    <row r="59" spans="3:5" ht="15">
      <c r="C59" s="233"/>
      <c r="D59" s="233"/>
      <c r="E59" s="233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I55" sqref="I55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8" t="s">
        <v>243</v>
      </c>
      <c r="C2" s="238"/>
      <c r="D2" s="238"/>
      <c r="E2" s="238"/>
    </row>
    <row r="3" ht="15" customHeight="1"/>
    <row r="4" spans="4:5" s="166" customFormat="1" ht="12.75" customHeight="1">
      <c r="D4" s="239" t="s">
        <v>167</v>
      </c>
      <c r="E4" s="239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40" t="s">
        <v>168</v>
      </c>
      <c r="D8" s="240"/>
      <c r="E8" s="240"/>
    </row>
    <row r="9" spans="2:5" ht="15" customHeight="1">
      <c r="B9" s="172" t="s">
        <v>90</v>
      </c>
      <c r="C9" s="173">
        <v>1</v>
      </c>
      <c r="D9" s="174" t="s">
        <v>169</v>
      </c>
      <c r="E9" s="220">
        <v>37452421.47308824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3550763.3682580795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5270277.662809082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378879.55121519207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29010259.99323627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21148498.764852937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1865964.8463999997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2104167.474198119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1580013.8028449602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1143033.268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18663654.321806096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144812.6200578214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10491418.291487996</v>
      </c>
    </row>
    <row r="23" spans="3:5" ht="9" customHeight="1">
      <c r="C23" s="149"/>
      <c r="D23" s="186"/>
      <c r="E23" s="151"/>
    </row>
    <row r="24" spans="3:5" ht="15" customHeight="1" thickBot="1">
      <c r="C24" s="240" t="s">
        <v>183</v>
      </c>
      <c r="D24" s="240"/>
      <c r="E24" s="240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168639.09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30161.521738331143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74006.28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2845.9459706734724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67317.23423234232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11476.25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/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11476.25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55840.98423234232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10547259.275720337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40" t="s">
        <v>194</v>
      </c>
      <c r="E45" s="240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40" t="s">
        <v>199</v>
      </c>
      <c r="D51" s="240"/>
      <c r="E51" s="240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224717.53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242620.36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467337.89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41" t="s">
        <v>215</v>
      </c>
      <c r="D63" s="241"/>
      <c r="E63" s="241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6676184.200000003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1882233.67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119945.3913749994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271161.32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241261.84999999998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-946375.8070394703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877434.9273058657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131615.23909587984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745819.6882099858</v>
      </c>
    </row>
    <row r="75" ht="15">
      <c r="D75" s="205"/>
    </row>
    <row r="76" spans="3:5" ht="15">
      <c r="C76" s="232"/>
      <c r="D76" s="232"/>
      <c r="E76" s="232"/>
    </row>
    <row r="77" spans="3:5" ht="15">
      <c r="C77" s="233"/>
      <c r="D77" s="233"/>
      <c r="E77" s="233"/>
    </row>
    <row r="78" spans="3:5" ht="15">
      <c r="C78" s="232"/>
      <c r="D78" s="232"/>
      <c r="E78" s="232"/>
    </row>
    <row r="79" spans="3:5" ht="15">
      <c r="C79" s="233"/>
      <c r="D79" s="233"/>
      <c r="E79" s="233"/>
    </row>
    <row r="80" spans="3:5" ht="15">
      <c r="C80" s="232"/>
      <c r="D80" s="232"/>
      <c r="E80" s="232"/>
    </row>
    <row r="81" spans="3:5" ht="15">
      <c r="C81" s="233"/>
      <c r="D81" s="233"/>
      <c r="E81" s="233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3"/>
  <sheetViews>
    <sheetView tabSelected="1" zoomScaleSheetLayoutView="50"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53" sqref="H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140625" style="5" customWidth="1"/>
    <col min="4" max="4" width="8.57421875" style="5" customWidth="1"/>
    <col min="5" max="5" width="7.00390625" style="5" customWidth="1"/>
    <col min="6" max="6" width="8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3" width="9.140625" style="5" customWidth="1"/>
    <col min="24" max="24" width="10.00390625" style="5" bestFit="1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3" t="s">
        <v>236</v>
      </c>
      <c r="B1" s="263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243</v>
      </c>
      <c r="C4" s="119"/>
      <c r="D4" s="119"/>
      <c r="E4" s="119"/>
      <c r="F4" s="229"/>
      <c r="G4" s="229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53" t="s">
        <v>82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C6" s="255" t="s">
        <v>83</v>
      </c>
      <c r="AD6" s="255"/>
      <c r="AE6" s="255"/>
      <c r="AF6" s="255"/>
      <c r="AG6" s="255"/>
      <c r="AH6" s="255"/>
      <c r="AI6" s="255"/>
      <c r="AJ6" s="255"/>
      <c r="AK6" s="255"/>
      <c r="AL6" s="255"/>
    </row>
    <row r="7" spans="1:38" ht="15.75" customHeight="1" thickBot="1">
      <c r="A7" s="119"/>
      <c r="B7" s="119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C7" s="256"/>
      <c r="AD7" s="256"/>
      <c r="AE7" s="256"/>
      <c r="AF7" s="256"/>
      <c r="AG7" s="256"/>
      <c r="AH7" s="256"/>
      <c r="AI7" s="256"/>
      <c r="AJ7" s="256"/>
      <c r="AK7" s="256"/>
      <c r="AL7" s="256"/>
    </row>
    <row r="8" spans="1:38" s="1" customFormat="1" ht="89.25" customHeight="1">
      <c r="A8" s="264" t="s">
        <v>23</v>
      </c>
      <c r="B8" s="257" t="s">
        <v>70</v>
      </c>
      <c r="C8" s="270" t="s">
        <v>22</v>
      </c>
      <c r="D8" s="246"/>
      <c r="E8" s="246"/>
      <c r="F8" s="246"/>
      <c r="G8" s="246"/>
      <c r="H8" s="258" t="s">
        <v>239</v>
      </c>
      <c r="I8" s="246" t="s">
        <v>71</v>
      </c>
      <c r="J8" s="246"/>
      <c r="K8" s="246" t="s">
        <v>72</v>
      </c>
      <c r="L8" s="246"/>
      <c r="M8" s="246"/>
      <c r="N8" s="246"/>
      <c r="O8" s="246"/>
      <c r="P8" s="246" t="s">
        <v>73</v>
      </c>
      <c r="Q8" s="246"/>
      <c r="R8" s="246" t="s">
        <v>74</v>
      </c>
      <c r="S8" s="246"/>
      <c r="T8" s="246"/>
      <c r="U8" s="246"/>
      <c r="V8" s="246"/>
      <c r="W8" s="246"/>
      <c r="X8" s="246"/>
      <c r="Y8" s="246"/>
      <c r="Z8" s="246" t="s">
        <v>77</v>
      </c>
      <c r="AA8" s="257"/>
      <c r="AC8" s="245" t="s">
        <v>71</v>
      </c>
      <c r="AD8" s="246"/>
      <c r="AE8" s="246" t="s">
        <v>72</v>
      </c>
      <c r="AF8" s="246"/>
      <c r="AG8" s="246" t="s">
        <v>78</v>
      </c>
      <c r="AH8" s="246"/>
      <c r="AI8" s="246" t="s">
        <v>79</v>
      </c>
      <c r="AJ8" s="246"/>
      <c r="AK8" s="246" t="s">
        <v>77</v>
      </c>
      <c r="AL8" s="257"/>
    </row>
    <row r="9" spans="1:38" s="1" customFormat="1" ht="50.25" customHeight="1">
      <c r="A9" s="265"/>
      <c r="B9" s="267"/>
      <c r="C9" s="269" t="s">
        <v>15</v>
      </c>
      <c r="D9" s="244"/>
      <c r="E9" s="244"/>
      <c r="F9" s="244"/>
      <c r="G9" s="12" t="s">
        <v>16</v>
      </c>
      <c r="H9" s="259"/>
      <c r="I9" s="261" t="s">
        <v>0</v>
      </c>
      <c r="J9" s="242" t="s">
        <v>1</v>
      </c>
      <c r="K9" s="244" t="s">
        <v>0</v>
      </c>
      <c r="L9" s="244"/>
      <c r="M9" s="244"/>
      <c r="N9" s="244"/>
      <c r="O9" s="12" t="s">
        <v>1</v>
      </c>
      <c r="P9" s="242" t="s">
        <v>80</v>
      </c>
      <c r="Q9" s="242" t="s">
        <v>81</v>
      </c>
      <c r="R9" s="244" t="s">
        <v>75</v>
      </c>
      <c r="S9" s="244"/>
      <c r="T9" s="244"/>
      <c r="U9" s="244"/>
      <c r="V9" s="244" t="s">
        <v>76</v>
      </c>
      <c r="W9" s="244"/>
      <c r="X9" s="244"/>
      <c r="Y9" s="244"/>
      <c r="Z9" s="242" t="s">
        <v>17</v>
      </c>
      <c r="AA9" s="249" t="s">
        <v>18</v>
      </c>
      <c r="AC9" s="247" t="s">
        <v>0</v>
      </c>
      <c r="AD9" s="242" t="s">
        <v>1</v>
      </c>
      <c r="AE9" s="242" t="s">
        <v>0</v>
      </c>
      <c r="AF9" s="242" t="s">
        <v>1</v>
      </c>
      <c r="AG9" s="242" t="s">
        <v>80</v>
      </c>
      <c r="AH9" s="242" t="s">
        <v>81</v>
      </c>
      <c r="AI9" s="242" t="s">
        <v>75</v>
      </c>
      <c r="AJ9" s="242" t="s">
        <v>76</v>
      </c>
      <c r="AK9" s="242" t="s">
        <v>17</v>
      </c>
      <c r="AL9" s="249" t="s">
        <v>18</v>
      </c>
    </row>
    <row r="10" spans="1:38" s="1" customFormat="1" ht="102.75" customHeight="1" thickBot="1">
      <c r="A10" s="266"/>
      <c r="B10" s="268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0"/>
      <c r="I10" s="262"/>
      <c r="J10" s="24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3"/>
      <c r="Q10" s="24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3"/>
      <c r="AA10" s="250"/>
      <c r="AC10" s="248"/>
      <c r="AD10" s="243"/>
      <c r="AE10" s="243"/>
      <c r="AF10" s="243"/>
      <c r="AG10" s="243"/>
      <c r="AH10" s="243"/>
      <c r="AI10" s="243"/>
      <c r="AJ10" s="243"/>
      <c r="AK10" s="243"/>
      <c r="AL10" s="250"/>
    </row>
    <row r="11" spans="1:38" s="1" customFormat="1" ht="24.75" customHeight="1" thickBot="1">
      <c r="A11" s="13" t="s">
        <v>24</v>
      </c>
      <c r="B11" s="3" t="s">
        <v>25</v>
      </c>
      <c r="C11" s="74">
        <f>SUM(C12:C15)</f>
        <v>11266</v>
      </c>
      <c r="D11" s="74">
        <f>SUM(D12:D15)</f>
        <v>33</v>
      </c>
      <c r="E11" s="74">
        <f>SUM(E12:E15)</f>
        <v>16</v>
      </c>
      <c r="F11" s="74">
        <f>SUM(F12:F15)</f>
        <v>11315</v>
      </c>
      <c r="G11" s="74">
        <f>SUM(G12:G15)</f>
        <v>10722</v>
      </c>
      <c r="H11" s="31"/>
      <c r="I11" s="74">
        <f aca="true" t="shared" si="0" ref="I11:AL11">SUM(I12:I15)</f>
        <v>173980.91786000016</v>
      </c>
      <c r="J11" s="74">
        <f t="shared" si="0"/>
        <v>30286.7020662</v>
      </c>
      <c r="K11" s="74">
        <f t="shared" si="0"/>
        <v>161837.79</v>
      </c>
      <c r="L11" s="74">
        <f t="shared" si="0"/>
        <v>6694.11</v>
      </c>
      <c r="M11" s="74">
        <f t="shared" si="0"/>
        <v>107.19</v>
      </c>
      <c r="N11" s="74">
        <f t="shared" si="0"/>
        <v>168639.09</v>
      </c>
      <c r="O11" s="74">
        <f t="shared" si="0"/>
        <v>30161.521738331143</v>
      </c>
      <c r="P11" s="74">
        <f t="shared" si="0"/>
        <v>94632.40969599964</v>
      </c>
      <c r="Q11" s="74">
        <f t="shared" si="0"/>
        <v>67316.83392834198</v>
      </c>
      <c r="R11" s="74">
        <f t="shared" si="0"/>
        <v>11476.25</v>
      </c>
      <c r="S11" s="74">
        <f t="shared" si="0"/>
        <v>0</v>
      </c>
      <c r="T11" s="74">
        <f t="shared" si="0"/>
        <v>0</v>
      </c>
      <c r="U11" s="74">
        <f>SUM(U12:U15)</f>
        <v>11476.25</v>
      </c>
      <c r="V11" s="74">
        <f>SUM(V12:V15)</f>
        <v>11476.25</v>
      </c>
      <c r="W11" s="74">
        <f>SUM(W12:W15)</f>
        <v>0</v>
      </c>
      <c r="X11" s="74">
        <f>SUM(X12:X15)</f>
        <v>0</v>
      </c>
      <c r="Y11" s="74">
        <f t="shared" si="0"/>
        <v>11476.25</v>
      </c>
      <c r="Z11" s="74">
        <f>SUM(Z12:Z15)</f>
        <v>11476.25</v>
      </c>
      <c r="AA11" s="74">
        <f>SUM(AA12:AA15)</f>
        <v>11476.25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11266</v>
      </c>
      <c r="D12" s="47">
        <v>33</v>
      </c>
      <c r="E12" s="47">
        <v>16</v>
      </c>
      <c r="F12" s="47">
        <f>SUM(C12:E12)</f>
        <v>11315</v>
      </c>
      <c r="G12" s="77">
        <v>10722</v>
      </c>
      <c r="H12" s="31"/>
      <c r="I12" s="77">
        <v>173980.91786000016</v>
      </c>
      <c r="J12" s="77">
        <v>30286.7020662</v>
      </c>
      <c r="K12" s="77">
        <v>161837.79</v>
      </c>
      <c r="L12" s="77">
        <v>6694.11</v>
      </c>
      <c r="M12" s="77">
        <v>107.19</v>
      </c>
      <c r="N12" s="60">
        <f>SUM(K12:M12)</f>
        <v>168639.09</v>
      </c>
      <c r="O12" s="60">
        <v>30161.521738331143</v>
      </c>
      <c r="P12" s="77">
        <v>94632.40969599964</v>
      </c>
      <c r="Q12" s="77">
        <v>67316.83392834198</v>
      </c>
      <c r="R12" s="77">
        <v>11476.25</v>
      </c>
      <c r="S12" s="77">
        <v>0</v>
      </c>
      <c r="T12" s="77">
        <v>0</v>
      </c>
      <c r="U12" s="47">
        <f>SUM(R12:T12)</f>
        <v>11476.25</v>
      </c>
      <c r="V12" s="77">
        <v>11476.25</v>
      </c>
      <c r="W12" s="77"/>
      <c r="X12" s="77"/>
      <c r="Y12" s="47">
        <f>SUM(V12:X12)</f>
        <v>11476.25</v>
      </c>
      <c r="Z12" s="77">
        <v>11476.25</v>
      </c>
      <c r="AA12" s="78">
        <v>11476.25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228">
        <v>0</v>
      </c>
      <c r="Q13" s="228">
        <v>0</v>
      </c>
      <c r="R13" s="228"/>
      <c r="S13" s="228"/>
      <c r="T13" s="228"/>
      <c r="U13" s="48">
        <f>SUM(R13:T13)</f>
        <v>0</v>
      </c>
      <c r="V13" s="228"/>
      <c r="W13" s="228"/>
      <c r="X13" s="228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5662</v>
      </c>
      <c r="D16" s="50">
        <v>12280</v>
      </c>
      <c r="E16" s="50">
        <v>604</v>
      </c>
      <c r="F16" s="50">
        <f>SUM(C16:E16)</f>
        <v>18546</v>
      </c>
      <c r="G16" s="86">
        <v>1003</v>
      </c>
      <c r="H16" s="32"/>
      <c r="I16" s="86">
        <v>254989.38230000308</v>
      </c>
      <c r="J16" s="86">
        <v>0</v>
      </c>
      <c r="K16" s="86">
        <v>112823.64</v>
      </c>
      <c r="L16" s="86">
        <v>126517</v>
      </c>
      <c r="M16" s="86">
        <v>6464.1</v>
      </c>
      <c r="N16" s="63">
        <f>SUM(K16:M16)</f>
        <v>245804.74000000002</v>
      </c>
      <c r="O16" s="63">
        <v>0</v>
      </c>
      <c r="P16" s="86">
        <v>237789.15366500232</v>
      </c>
      <c r="Q16" s="86">
        <v>237789.15366500232</v>
      </c>
      <c r="R16" s="86">
        <v>3428.04</v>
      </c>
      <c r="S16" s="86">
        <v>24999.14</v>
      </c>
      <c r="T16" s="86">
        <v>0</v>
      </c>
      <c r="U16" s="50">
        <f>SUM(R16:T16)</f>
        <v>28427.18</v>
      </c>
      <c r="V16" s="86">
        <v>3428.04</v>
      </c>
      <c r="W16" s="86">
        <v>24999.14</v>
      </c>
      <c r="X16" s="86">
        <v>0</v>
      </c>
      <c r="Y16" s="50">
        <f>SUM(V16:X16)</f>
        <v>28427.18</v>
      </c>
      <c r="Z16" s="86">
        <v>41431.978409999996</v>
      </c>
      <c r="AA16" s="87">
        <v>41431.978409999996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32775</v>
      </c>
      <c r="D17" s="51">
        <f>SUM(D18:D19)</f>
        <v>3225</v>
      </c>
      <c r="E17" s="51">
        <f>SUM(E18:E19)</f>
        <v>2923</v>
      </c>
      <c r="F17" s="51">
        <f>SUM(F18:F19)</f>
        <v>38923</v>
      </c>
      <c r="G17" s="51">
        <v>31284</v>
      </c>
      <c r="H17" s="35"/>
      <c r="I17" s="51">
        <f aca="true" t="shared" si="1" ref="I17:T17">SUM(I18:I19)</f>
        <v>641457.6003650106</v>
      </c>
      <c r="J17" s="51">
        <f t="shared" si="1"/>
        <v>876.75</v>
      </c>
      <c r="K17" s="51">
        <f t="shared" si="1"/>
        <v>428097.22</v>
      </c>
      <c r="L17" s="51">
        <f t="shared" si="1"/>
        <v>86237.8</v>
      </c>
      <c r="M17" s="51">
        <f t="shared" si="1"/>
        <v>10954.15</v>
      </c>
      <c r="N17" s="51">
        <f t="shared" si="1"/>
        <v>525289.17</v>
      </c>
      <c r="O17" s="51">
        <f t="shared" si="1"/>
        <v>876.75</v>
      </c>
      <c r="P17" s="51">
        <f t="shared" si="1"/>
        <v>363379.6758710213</v>
      </c>
      <c r="Q17" s="51">
        <f t="shared" si="1"/>
        <v>357888.36875676987</v>
      </c>
      <c r="R17" s="51">
        <f t="shared" si="1"/>
        <v>3355.41</v>
      </c>
      <c r="S17" s="51">
        <f t="shared" si="1"/>
        <v>1586.11</v>
      </c>
      <c r="T17" s="51">
        <f t="shared" si="1"/>
        <v>0</v>
      </c>
      <c r="U17" s="51">
        <f aca="true" t="shared" si="2" ref="U17:AA17">SUM(U18:U19)</f>
        <v>4941.5199999999995</v>
      </c>
      <c r="V17" s="51">
        <f t="shared" si="2"/>
        <v>3355.41</v>
      </c>
      <c r="W17" s="51">
        <f t="shared" si="2"/>
        <v>1586.11</v>
      </c>
      <c r="X17" s="51">
        <f t="shared" si="2"/>
        <v>0</v>
      </c>
      <c r="Y17" s="51">
        <f t="shared" si="2"/>
        <v>4941.5199999999995</v>
      </c>
      <c r="Z17" s="51">
        <f t="shared" si="2"/>
        <v>7919.419999999999</v>
      </c>
      <c r="AA17" s="51">
        <f t="shared" si="2"/>
        <v>7919.419999999999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</row>
    <row r="18" spans="1:38" ht="24.75" customHeight="1">
      <c r="A18" s="17"/>
      <c r="B18" s="6" t="s">
        <v>33</v>
      </c>
      <c r="C18" s="52">
        <v>32089</v>
      </c>
      <c r="D18" s="52">
        <v>530</v>
      </c>
      <c r="E18" s="52">
        <v>2852</v>
      </c>
      <c r="F18" s="52">
        <f>SUM(C18:E18)</f>
        <v>35471</v>
      </c>
      <c r="G18" s="89">
        <v>28130</v>
      </c>
      <c r="H18" s="34"/>
      <c r="I18" s="89">
        <v>487373.1908800106</v>
      </c>
      <c r="J18" s="89">
        <v>876.75</v>
      </c>
      <c r="K18" s="89">
        <v>387577.44</v>
      </c>
      <c r="L18" s="89">
        <v>3497.03</v>
      </c>
      <c r="M18" s="89">
        <v>9718.32</v>
      </c>
      <c r="N18" s="64">
        <f>SUM(K18:M18)</f>
        <v>400792.79000000004</v>
      </c>
      <c r="O18" s="64">
        <v>876.75</v>
      </c>
      <c r="P18" s="89">
        <v>277954.58925102104</v>
      </c>
      <c r="Q18" s="89">
        <v>272463.2821367696</v>
      </c>
      <c r="R18" s="89">
        <v>3355.41</v>
      </c>
      <c r="S18" s="89">
        <v>0</v>
      </c>
      <c r="T18" s="89">
        <v>0</v>
      </c>
      <c r="U18" s="52">
        <f>SUM(R18:T18)</f>
        <v>3355.41</v>
      </c>
      <c r="V18" s="89">
        <v>3355.41</v>
      </c>
      <c r="W18" s="89">
        <v>0</v>
      </c>
      <c r="X18" s="89">
        <v>0</v>
      </c>
      <c r="Y18" s="52">
        <f>SUM(V18:X18)</f>
        <v>3355.41</v>
      </c>
      <c r="Z18" s="89">
        <v>6333.3099999999995</v>
      </c>
      <c r="AA18" s="90">
        <v>6333.3099999999995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686</v>
      </c>
      <c r="D19" s="53">
        <v>2695</v>
      </c>
      <c r="E19" s="53">
        <v>71</v>
      </c>
      <c r="F19" s="53">
        <f>SUM(C19:E19)</f>
        <v>3452</v>
      </c>
      <c r="G19" s="92">
        <v>3154</v>
      </c>
      <c r="H19" s="33"/>
      <c r="I19" s="92">
        <v>154084.40948499998</v>
      </c>
      <c r="J19" s="92">
        <v>0</v>
      </c>
      <c r="K19" s="92">
        <v>40519.78</v>
      </c>
      <c r="L19" s="92">
        <v>82740.77</v>
      </c>
      <c r="M19" s="92">
        <v>1235.83</v>
      </c>
      <c r="N19" s="65">
        <f>SUM(K19:M19)</f>
        <v>124496.38</v>
      </c>
      <c r="O19" s="65">
        <v>0</v>
      </c>
      <c r="P19" s="92">
        <v>85425.08662000023</v>
      </c>
      <c r="Q19" s="92">
        <v>85425.08662000023</v>
      </c>
      <c r="R19" s="92">
        <v>0</v>
      </c>
      <c r="S19" s="92">
        <v>1586.11</v>
      </c>
      <c r="T19" s="92">
        <v>0</v>
      </c>
      <c r="U19" s="53">
        <f>SUM(R19:T19)</f>
        <v>1586.11</v>
      </c>
      <c r="V19" s="92">
        <v>0</v>
      </c>
      <c r="W19" s="92">
        <v>1586.11</v>
      </c>
      <c r="X19" s="92">
        <v>0</v>
      </c>
      <c r="Y19" s="53">
        <f>SUM(V19:X19)</f>
        <v>1586.11</v>
      </c>
      <c r="Z19" s="92">
        <v>1586.11</v>
      </c>
      <c r="AA19" s="93">
        <v>1586.11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75" customHeight="1" thickBot="1">
      <c r="A20" s="13" t="s">
        <v>35</v>
      </c>
      <c r="B20" s="3" t="s">
        <v>2</v>
      </c>
      <c r="C20" s="54">
        <v>53829</v>
      </c>
      <c r="D20" s="54">
        <v>3543</v>
      </c>
      <c r="E20" s="54">
        <v>6498</v>
      </c>
      <c r="F20" s="54">
        <f>SUM(C20:E20)</f>
        <v>63870</v>
      </c>
      <c r="G20" s="95">
        <v>61326</v>
      </c>
      <c r="H20" s="32"/>
      <c r="I20" s="95">
        <v>25748391.46392473</v>
      </c>
      <c r="J20" s="95">
        <v>0</v>
      </c>
      <c r="K20" s="95">
        <v>18390393.91</v>
      </c>
      <c r="L20" s="95">
        <v>1663914.47</v>
      </c>
      <c r="M20" s="95">
        <v>2613051.86</v>
      </c>
      <c r="N20" s="66">
        <f>SUM(K20:M20)</f>
        <v>22667360.24</v>
      </c>
      <c r="O20" s="66">
        <v>0</v>
      </c>
      <c r="P20" s="95">
        <v>19242056.72504992</v>
      </c>
      <c r="Q20" s="95">
        <v>19242056.72504992</v>
      </c>
      <c r="R20" s="95">
        <v>11554536.53</v>
      </c>
      <c r="S20" s="95">
        <v>625537.51</v>
      </c>
      <c r="T20" s="95">
        <v>2716012.4</v>
      </c>
      <c r="U20" s="54">
        <f>SUM(R20:T20)</f>
        <v>14896086.44</v>
      </c>
      <c r="V20" s="95">
        <v>11554536.53</v>
      </c>
      <c r="W20" s="95">
        <v>625537.51</v>
      </c>
      <c r="X20" s="95">
        <v>2716012.4</v>
      </c>
      <c r="Y20" s="54">
        <f>SUM(V20:X20)</f>
        <v>14896086.44</v>
      </c>
      <c r="Z20" s="95">
        <v>14806231.18</v>
      </c>
      <c r="AA20" s="96">
        <v>14806231.18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75" customHeight="1" thickBot="1">
      <c r="A21" s="13" t="s">
        <v>36</v>
      </c>
      <c r="B21" s="3" t="s">
        <v>37</v>
      </c>
      <c r="C21" s="51">
        <f>SUM(C22:C23)</f>
        <v>1217</v>
      </c>
      <c r="D21" s="51">
        <f>SUM(D22:D23)</f>
        <v>2753</v>
      </c>
      <c r="E21" s="51">
        <f>SUM(E22:E23)</f>
        <v>82</v>
      </c>
      <c r="F21" s="51">
        <f>SUM(F22:F23)</f>
        <v>4052</v>
      </c>
      <c r="G21" s="51">
        <v>3722</v>
      </c>
      <c r="H21" s="51">
        <f aca="true" t="shared" si="4" ref="H21:AA21">SUM(H22:H23)</f>
        <v>4052</v>
      </c>
      <c r="I21" s="51">
        <f t="shared" si="4"/>
        <v>4193077.82773499</v>
      </c>
      <c r="J21" s="51">
        <f t="shared" si="4"/>
        <v>0</v>
      </c>
      <c r="K21" s="51">
        <f t="shared" si="4"/>
        <v>1026540.72</v>
      </c>
      <c r="L21" s="51">
        <f t="shared" si="4"/>
        <v>2250285.64</v>
      </c>
      <c r="M21" s="51">
        <f t="shared" si="4"/>
        <v>28217.53</v>
      </c>
      <c r="N21" s="51">
        <f t="shared" si="4"/>
        <v>3305043.89</v>
      </c>
      <c r="O21" s="51">
        <f t="shared" si="4"/>
        <v>0</v>
      </c>
      <c r="P21" s="51">
        <f t="shared" si="4"/>
        <v>2611769.3101480086</v>
      </c>
      <c r="Q21" s="51">
        <f t="shared" si="4"/>
        <v>2611769.3101480086</v>
      </c>
      <c r="R21" s="51">
        <f t="shared" si="4"/>
        <v>568591.52</v>
      </c>
      <c r="S21" s="51">
        <f t="shared" si="4"/>
        <v>2209384.99</v>
      </c>
      <c r="T21" s="51">
        <f t="shared" si="4"/>
        <v>5569.4</v>
      </c>
      <c r="U21" s="51">
        <f t="shared" si="4"/>
        <v>2783545.91</v>
      </c>
      <c r="V21" s="51">
        <f t="shared" si="4"/>
        <v>568591.52</v>
      </c>
      <c r="W21" s="51">
        <f t="shared" si="4"/>
        <v>2209384.99</v>
      </c>
      <c r="X21" s="51">
        <f t="shared" si="4"/>
        <v>5569.4</v>
      </c>
      <c r="Y21" s="51">
        <f t="shared" si="4"/>
        <v>2783545.91</v>
      </c>
      <c r="Z21" s="51">
        <f t="shared" si="4"/>
        <v>2682511.1676</v>
      </c>
      <c r="AA21" s="51">
        <f t="shared" si="4"/>
        <v>2682511.1676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</row>
    <row r="22" spans="1:38" ht="24.75" customHeight="1">
      <c r="A22" s="21"/>
      <c r="B22" s="6" t="s">
        <v>38</v>
      </c>
      <c r="C22" s="47">
        <v>1217</v>
      </c>
      <c r="D22" s="47">
        <v>2753</v>
      </c>
      <c r="E22" s="47">
        <v>82</v>
      </c>
      <c r="F22" s="47">
        <f>SUM(C22:E22)</f>
        <v>4052</v>
      </c>
      <c r="G22" s="77">
        <v>3722</v>
      </c>
      <c r="H22" s="77">
        <v>4052</v>
      </c>
      <c r="I22" s="77">
        <v>4193077.82773499</v>
      </c>
      <c r="J22" s="77">
        <v>0</v>
      </c>
      <c r="K22" s="77">
        <v>1026540.72</v>
      </c>
      <c r="L22" s="77">
        <v>2250285.64</v>
      </c>
      <c r="M22" s="77">
        <v>28217.53</v>
      </c>
      <c r="N22" s="60">
        <f>SUM(K22:M22)</f>
        <v>3305043.89</v>
      </c>
      <c r="O22" s="60">
        <v>0</v>
      </c>
      <c r="P22" s="77">
        <v>2611769.3101480086</v>
      </c>
      <c r="Q22" s="77">
        <v>2611769.3101480086</v>
      </c>
      <c r="R22" s="77">
        <v>568591.52</v>
      </c>
      <c r="S22" s="77">
        <v>2209384.99</v>
      </c>
      <c r="T22" s="77">
        <v>5569.4</v>
      </c>
      <c r="U22" s="47">
        <f>SUM(R22:T22)</f>
        <v>2783545.91</v>
      </c>
      <c r="V22" s="77">
        <v>568591.52</v>
      </c>
      <c r="W22" s="77">
        <v>2209384.99</v>
      </c>
      <c r="X22" s="77">
        <v>5569.4</v>
      </c>
      <c r="Y22" s="47">
        <f>SUM(V22:X22)</f>
        <v>2783545.91</v>
      </c>
      <c r="Z22" s="77">
        <v>2682511.1676</v>
      </c>
      <c r="AA22" s="78">
        <v>2682511.1676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7241</v>
      </c>
      <c r="D24" s="55">
        <f>SUM(D25:D27)</f>
        <v>705645</v>
      </c>
      <c r="E24" s="55">
        <f>SUM(E25:E27)</f>
        <v>78</v>
      </c>
      <c r="F24" s="55">
        <f>SUM(F25:F27)</f>
        <v>712964</v>
      </c>
      <c r="G24" s="55">
        <v>68357</v>
      </c>
      <c r="H24" s="55">
        <f aca="true" t="shared" si="6" ref="H24:AA24">SUM(H25:H27)</f>
        <v>712913</v>
      </c>
      <c r="I24" s="55">
        <f t="shared" si="6"/>
        <v>2203801.0553782363</v>
      </c>
      <c r="J24" s="55">
        <f t="shared" si="6"/>
        <v>0</v>
      </c>
      <c r="K24" s="55">
        <f t="shared" si="6"/>
        <v>213044.67588235292</v>
      </c>
      <c r="L24" s="55">
        <f t="shared" si="6"/>
        <v>1895936.8872058822</v>
      </c>
      <c r="M24" s="55">
        <f t="shared" si="6"/>
        <v>3017.4</v>
      </c>
      <c r="N24" s="55">
        <f t="shared" si="6"/>
        <v>2111998.963088235</v>
      </c>
      <c r="O24" s="55">
        <f t="shared" si="6"/>
        <v>0</v>
      </c>
      <c r="P24" s="55">
        <f t="shared" si="6"/>
        <v>2010787.7197134448</v>
      </c>
      <c r="Q24" s="55">
        <f t="shared" si="6"/>
        <v>2010787.7197134448</v>
      </c>
      <c r="R24" s="55">
        <f t="shared" si="6"/>
        <v>126381.28779411764</v>
      </c>
      <c r="S24" s="55">
        <f t="shared" si="6"/>
        <v>278952.83705882356</v>
      </c>
      <c r="T24" s="55">
        <f t="shared" si="6"/>
        <v>0</v>
      </c>
      <c r="U24" s="55">
        <f t="shared" si="6"/>
        <v>405334.1248529412</v>
      </c>
      <c r="V24" s="55">
        <f t="shared" si="6"/>
        <v>126381.28779411764</v>
      </c>
      <c r="W24" s="55">
        <f t="shared" si="6"/>
        <v>278952.83705882356</v>
      </c>
      <c r="X24" s="55">
        <f t="shared" si="6"/>
        <v>0</v>
      </c>
      <c r="Y24" s="55">
        <f t="shared" si="6"/>
        <v>405334.1248529412</v>
      </c>
      <c r="Z24" s="55">
        <f t="shared" si="6"/>
        <v>413227.48764705885</v>
      </c>
      <c r="AA24" s="55">
        <f t="shared" si="6"/>
        <v>413227.48764705885</v>
      </c>
      <c r="AC24" s="97">
        <f aca="true" t="shared" si="7" ref="AC24:AL24">SUM(AC25:AC27)</f>
        <v>0</v>
      </c>
      <c r="AD24" s="98">
        <f t="shared" si="7"/>
        <v>0</v>
      </c>
      <c r="AE24" s="98">
        <f t="shared" si="7"/>
        <v>0</v>
      </c>
      <c r="AF24" s="98">
        <f t="shared" si="7"/>
        <v>0</v>
      </c>
      <c r="AG24" s="98">
        <f t="shared" si="7"/>
        <v>0</v>
      </c>
      <c r="AH24" s="98">
        <f t="shared" si="7"/>
        <v>0</v>
      </c>
      <c r="AI24" s="98">
        <f t="shared" si="7"/>
        <v>0</v>
      </c>
      <c r="AJ24" s="98">
        <f t="shared" si="7"/>
        <v>0</v>
      </c>
      <c r="AK24" s="98">
        <f t="shared" si="7"/>
        <v>0</v>
      </c>
      <c r="AL24" s="99">
        <f t="shared" si="7"/>
        <v>0</v>
      </c>
    </row>
    <row r="25" spans="1:38" ht="24.75" customHeight="1">
      <c r="A25" s="17"/>
      <c r="B25" s="6" t="s">
        <v>42</v>
      </c>
      <c r="C25" s="47">
        <v>6206</v>
      </c>
      <c r="D25" s="47">
        <v>702897</v>
      </c>
      <c r="E25" s="47">
        <v>0</v>
      </c>
      <c r="F25" s="47">
        <f>SUM(C25:E25)</f>
        <v>709103</v>
      </c>
      <c r="G25" s="77">
        <v>64828</v>
      </c>
      <c r="H25" s="77">
        <v>709103</v>
      </c>
      <c r="I25" s="77">
        <v>1703435.0330882354</v>
      </c>
      <c r="J25" s="77">
        <v>0</v>
      </c>
      <c r="K25" s="77">
        <v>51353.70588235293</v>
      </c>
      <c r="L25" s="77">
        <v>1652081.3272058822</v>
      </c>
      <c r="M25" s="77">
        <v>0</v>
      </c>
      <c r="N25" s="60">
        <f>SUM(K25:M25)</f>
        <v>1703435.0330882352</v>
      </c>
      <c r="O25" s="60">
        <v>0</v>
      </c>
      <c r="P25" s="77">
        <v>1664067.100272444</v>
      </c>
      <c r="Q25" s="77">
        <v>1664067.100272444</v>
      </c>
      <c r="R25" s="77">
        <v>7320.197794117647</v>
      </c>
      <c r="S25" s="77">
        <v>81166.44705882354</v>
      </c>
      <c r="T25" s="77">
        <v>0</v>
      </c>
      <c r="U25" s="47">
        <f>SUM(R25:T25)</f>
        <v>88486.64485294119</v>
      </c>
      <c r="V25" s="77">
        <v>7320.197794117647</v>
      </c>
      <c r="W25" s="77">
        <v>81166.44705882354</v>
      </c>
      <c r="X25" s="77">
        <v>0</v>
      </c>
      <c r="Y25" s="47">
        <f>SUM(V25:X25)</f>
        <v>88486.64485294119</v>
      </c>
      <c r="Z25" s="77">
        <v>103432.56764705882</v>
      </c>
      <c r="AA25" s="78">
        <v>103432.56764705882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984</v>
      </c>
      <c r="D26" s="45">
        <v>2748</v>
      </c>
      <c r="E26" s="45">
        <v>78</v>
      </c>
      <c r="F26" s="45">
        <f>SUM(C26:E26)</f>
        <v>3810</v>
      </c>
      <c r="G26" s="111">
        <v>3521</v>
      </c>
      <c r="H26" s="111">
        <v>3810</v>
      </c>
      <c r="I26" s="111">
        <v>459741.7082900013</v>
      </c>
      <c r="J26" s="111">
        <v>0</v>
      </c>
      <c r="K26" s="111">
        <v>121568.69</v>
      </c>
      <c r="L26" s="111">
        <v>243855.56</v>
      </c>
      <c r="M26" s="111">
        <v>3017.4</v>
      </c>
      <c r="N26" s="42">
        <f>SUM(K26:M26)</f>
        <v>368441.65</v>
      </c>
      <c r="O26" s="42">
        <v>0</v>
      </c>
      <c r="P26" s="111">
        <v>287058.5908360009</v>
      </c>
      <c r="Q26" s="111">
        <v>287058.5908360009</v>
      </c>
      <c r="R26" s="111">
        <v>93699.51</v>
      </c>
      <c r="S26" s="111">
        <v>197786.39</v>
      </c>
      <c r="T26" s="111">
        <v>0</v>
      </c>
      <c r="U26" s="45">
        <f>SUM(R26:T26)</f>
        <v>291485.9</v>
      </c>
      <c r="V26" s="111">
        <v>93699.51</v>
      </c>
      <c r="W26" s="111">
        <v>197786.39</v>
      </c>
      <c r="X26" s="111">
        <v>0</v>
      </c>
      <c r="Y26" s="45">
        <f>SUM(V26:X26)</f>
        <v>291485.9</v>
      </c>
      <c r="Z26" s="111">
        <v>305854.34</v>
      </c>
      <c r="AA26" s="112">
        <v>305854.34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51</v>
      </c>
      <c r="D27" s="56">
        <v>0</v>
      </c>
      <c r="E27" s="56">
        <v>0</v>
      </c>
      <c r="F27" s="56">
        <f>SUM(C27:E27)</f>
        <v>51</v>
      </c>
      <c r="G27" s="103">
        <v>8</v>
      </c>
      <c r="H27" s="33"/>
      <c r="I27" s="103">
        <v>40624.313999999984</v>
      </c>
      <c r="J27" s="103">
        <v>0</v>
      </c>
      <c r="K27" s="103">
        <v>40122.28</v>
      </c>
      <c r="L27" s="103">
        <v>0</v>
      </c>
      <c r="M27" s="103">
        <v>0</v>
      </c>
      <c r="N27" s="67">
        <f>SUM(K27:M27)</f>
        <v>40122.28</v>
      </c>
      <c r="O27" s="67">
        <v>0</v>
      </c>
      <c r="P27" s="103">
        <v>59662.02860499999</v>
      </c>
      <c r="Q27" s="103">
        <v>59662.02860499999</v>
      </c>
      <c r="R27" s="103">
        <v>25361.58</v>
      </c>
      <c r="S27" s="103">
        <v>0</v>
      </c>
      <c r="T27" s="103">
        <v>0</v>
      </c>
      <c r="U27" s="56">
        <f>SUM(R27:T27)</f>
        <v>25361.58</v>
      </c>
      <c r="V27" s="103">
        <v>25361.58</v>
      </c>
      <c r="W27" s="103">
        <v>0</v>
      </c>
      <c r="X27" s="103">
        <v>0</v>
      </c>
      <c r="Y27" s="56">
        <f>SUM(V27:X27)</f>
        <v>25361.58</v>
      </c>
      <c r="Z27" s="103">
        <v>3940.5800000000017</v>
      </c>
      <c r="AA27" s="104">
        <v>3940.5800000000017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2</v>
      </c>
      <c r="D29" s="57">
        <v>0</v>
      </c>
      <c r="E29" s="57">
        <v>0</v>
      </c>
      <c r="F29" s="57">
        <f>SUM(C29:E29)</f>
        <v>2</v>
      </c>
      <c r="G29" s="14">
        <v>2</v>
      </c>
      <c r="H29" s="37">
        <v>2</v>
      </c>
      <c r="I29" s="14">
        <v>26092.08</v>
      </c>
      <c r="J29" s="14">
        <v>26092.079999999998</v>
      </c>
      <c r="K29" s="14">
        <v>26092.08</v>
      </c>
      <c r="L29" s="14">
        <v>0</v>
      </c>
      <c r="M29" s="14">
        <v>0</v>
      </c>
      <c r="N29" s="68">
        <f>SUM(K29:M29)</f>
        <v>26092.08</v>
      </c>
      <c r="O29" s="68">
        <v>26092.079999999998</v>
      </c>
      <c r="P29" s="14">
        <v>39609.592250999995</v>
      </c>
      <c r="Q29" s="14">
        <v>157.99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5">
        <f>SUM(C31:C32)</f>
        <v>2</v>
      </c>
      <c r="D30" s="55">
        <f>SUM(D31:D32)</f>
        <v>0</v>
      </c>
      <c r="E30" s="55">
        <f>SUM(E31:E32)</f>
        <v>0</v>
      </c>
      <c r="F30" s="55">
        <f>SUM(F31:F32)</f>
        <v>2</v>
      </c>
      <c r="G30" s="55">
        <v>2</v>
      </c>
      <c r="H30" s="32"/>
      <c r="I30" s="55">
        <f aca="true" t="shared" si="8" ref="I30:AA30">SUM(I31:I32)</f>
        <v>11690</v>
      </c>
      <c r="J30" s="55">
        <f t="shared" si="8"/>
        <v>11690</v>
      </c>
      <c r="K30" s="55">
        <f t="shared" si="8"/>
        <v>11690</v>
      </c>
      <c r="L30" s="55">
        <f t="shared" si="8"/>
        <v>0</v>
      </c>
      <c r="M30" s="55">
        <f t="shared" si="8"/>
        <v>0</v>
      </c>
      <c r="N30" s="55">
        <f t="shared" si="8"/>
        <v>11690</v>
      </c>
      <c r="O30" s="55">
        <f t="shared" si="8"/>
        <v>11690</v>
      </c>
      <c r="P30" s="55">
        <f t="shared" si="8"/>
        <v>31149.140712</v>
      </c>
      <c r="Q30" s="55">
        <f t="shared" si="8"/>
        <v>653.5127857261323</v>
      </c>
      <c r="R30" s="55">
        <f t="shared" si="8"/>
        <v>0</v>
      </c>
      <c r="S30" s="55">
        <f t="shared" si="8"/>
        <v>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5">
        <f t="shared" si="8"/>
        <v>0</v>
      </c>
      <c r="Y30" s="55">
        <f t="shared" si="8"/>
        <v>0</v>
      </c>
      <c r="Z30" s="55">
        <f t="shared" si="8"/>
        <v>0</v>
      </c>
      <c r="AA30" s="55">
        <f t="shared" si="8"/>
        <v>0</v>
      </c>
      <c r="AC30" s="97">
        <f aca="true" t="shared" si="9" ref="AC30:AL30">SUM(AC31:AC32)</f>
        <v>0</v>
      </c>
      <c r="AD30" s="98">
        <f t="shared" si="9"/>
        <v>0</v>
      </c>
      <c r="AE30" s="98">
        <f t="shared" si="9"/>
        <v>0</v>
      </c>
      <c r="AF30" s="98">
        <f t="shared" si="9"/>
        <v>0</v>
      </c>
      <c r="AG30" s="98">
        <f t="shared" si="9"/>
        <v>0</v>
      </c>
      <c r="AH30" s="98">
        <f t="shared" si="9"/>
        <v>0</v>
      </c>
      <c r="AI30" s="98">
        <f t="shared" si="9"/>
        <v>0</v>
      </c>
      <c r="AJ30" s="98">
        <f t="shared" si="9"/>
        <v>0</v>
      </c>
      <c r="AK30" s="98">
        <f t="shared" si="9"/>
        <v>0</v>
      </c>
      <c r="AL30" s="99">
        <f t="shared" si="9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2</v>
      </c>
      <c r="D32" s="44">
        <v>0</v>
      </c>
      <c r="E32" s="44">
        <v>0</v>
      </c>
      <c r="F32" s="44">
        <f>SUM(C32:E32)</f>
        <v>2</v>
      </c>
      <c r="G32" s="117">
        <v>2</v>
      </c>
      <c r="H32" s="109"/>
      <c r="I32" s="117">
        <v>11690</v>
      </c>
      <c r="J32" s="117">
        <v>11690</v>
      </c>
      <c r="K32" s="117">
        <v>11690</v>
      </c>
      <c r="L32" s="117">
        <v>0</v>
      </c>
      <c r="M32" s="117">
        <v>0</v>
      </c>
      <c r="N32" s="41">
        <f>SUM(K32:M32)</f>
        <v>11690</v>
      </c>
      <c r="O32" s="41">
        <v>11690</v>
      </c>
      <c r="P32" s="117">
        <v>31149.140712</v>
      </c>
      <c r="Q32" s="117">
        <v>653.5127857261323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>
        <v>0</v>
      </c>
      <c r="P33" s="95">
        <v>21168.85</v>
      </c>
      <c r="Q33" s="95">
        <v>5292.22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v>0</v>
      </c>
      <c r="H34" s="33"/>
      <c r="I34" s="55">
        <f aca="true" t="shared" si="10" ref="I34:AA34">SUM(I35:I36)</f>
        <v>0</v>
      </c>
      <c r="J34" s="55">
        <f t="shared" si="10"/>
        <v>0</v>
      </c>
      <c r="K34" s="55">
        <f t="shared" si="10"/>
        <v>0</v>
      </c>
      <c r="L34" s="55">
        <f t="shared" si="10"/>
        <v>0</v>
      </c>
      <c r="M34" s="55">
        <f t="shared" si="10"/>
        <v>0</v>
      </c>
      <c r="N34" s="55">
        <f t="shared" si="10"/>
        <v>0</v>
      </c>
      <c r="O34" s="55">
        <f t="shared" si="10"/>
        <v>0</v>
      </c>
      <c r="P34" s="55">
        <f t="shared" si="10"/>
        <v>0</v>
      </c>
      <c r="Q34" s="55">
        <f t="shared" si="10"/>
        <v>0</v>
      </c>
      <c r="R34" s="55">
        <f t="shared" si="10"/>
        <v>0</v>
      </c>
      <c r="S34" s="55">
        <f t="shared" si="10"/>
        <v>0</v>
      </c>
      <c r="T34" s="55">
        <f t="shared" si="10"/>
        <v>0</v>
      </c>
      <c r="U34" s="55">
        <f t="shared" si="10"/>
        <v>0</v>
      </c>
      <c r="V34" s="55">
        <f t="shared" si="10"/>
        <v>0</v>
      </c>
      <c r="W34" s="55">
        <f t="shared" si="10"/>
        <v>0</v>
      </c>
      <c r="X34" s="55">
        <f t="shared" si="10"/>
        <v>0</v>
      </c>
      <c r="Y34" s="55">
        <f t="shared" si="10"/>
        <v>0</v>
      </c>
      <c r="Z34" s="55">
        <f t="shared" si="10"/>
        <v>0</v>
      </c>
      <c r="AA34" s="55">
        <f t="shared" si="10"/>
        <v>0</v>
      </c>
      <c r="AC34" s="97">
        <f aca="true" t="shared" si="11" ref="AC34:AL34">SUM(AC35:AC36)</f>
        <v>0</v>
      </c>
      <c r="AD34" s="98">
        <f t="shared" si="11"/>
        <v>0</v>
      </c>
      <c r="AE34" s="98">
        <f t="shared" si="11"/>
        <v>0</v>
      </c>
      <c r="AF34" s="98">
        <f t="shared" si="11"/>
        <v>0</v>
      </c>
      <c r="AG34" s="98">
        <f t="shared" si="11"/>
        <v>0</v>
      </c>
      <c r="AH34" s="98">
        <f t="shared" si="11"/>
        <v>0</v>
      </c>
      <c r="AI34" s="98">
        <f t="shared" si="11"/>
        <v>0</v>
      </c>
      <c r="AJ34" s="98">
        <f t="shared" si="11"/>
        <v>0</v>
      </c>
      <c r="AK34" s="98">
        <f t="shared" si="11"/>
        <v>0</v>
      </c>
      <c r="AL34" s="99">
        <f t="shared" si="11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412</v>
      </c>
      <c r="D37" s="58">
        <v>1</v>
      </c>
      <c r="E37" s="58">
        <v>0</v>
      </c>
      <c r="F37" s="58">
        <f>SUM(C37:E37)</f>
        <v>413</v>
      </c>
      <c r="G37" s="101">
        <v>80</v>
      </c>
      <c r="H37" s="35"/>
      <c r="I37" s="101">
        <v>812523.6520790001</v>
      </c>
      <c r="J37" s="101">
        <v>323662.99008</v>
      </c>
      <c r="K37" s="101">
        <v>648760.36</v>
      </c>
      <c r="L37" s="101">
        <v>174.06</v>
      </c>
      <c r="M37" s="101">
        <v>0</v>
      </c>
      <c r="N37" s="69">
        <f>SUM(K37:M37)</f>
        <v>648934.42</v>
      </c>
      <c r="O37" s="69">
        <v>323662.99008</v>
      </c>
      <c r="P37" s="101">
        <v>740474.8501369997</v>
      </c>
      <c r="Q37" s="101">
        <v>417874.5918736569</v>
      </c>
      <c r="R37" s="101">
        <v>2863.76</v>
      </c>
      <c r="S37" s="101">
        <v>0</v>
      </c>
      <c r="T37" s="101">
        <v>0</v>
      </c>
      <c r="U37" s="58">
        <f>SUM(R37:T37)</f>
        <v>2863.76</v>
      </c>
      <c r="V37" s="101">
        <v>2863.76</v>
      </c>
      <c r="W37" s="101">
        <v>0</v>
      </c>
      <c r="X37" s="101">
        <v>0</v>
      </c>
      <c r="Y37" s="58">
        <f>SUM(V37:X37)</f>
        <v>2863.76</v>
      </c>
      <c r="Z37" s="101">
        <v>2863.76</v>
      </c>
      <c r="AA37" s="102">
        <v>2863.76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1551</v>
      </c>
      <c r="D38" s="54">
        <v>4306</v>
      </c>
      <c r="E38" s="54">
        <v>2</v>
      </c>
      <c r="F38" s="54">
        <f>SUM(C38:E38)</f>
        <v>5859</v>
      </c>
      <c r="G38" s="95">
        <v>5694</v>
      </c>
      <c r="H38" s="36"/>
      <c r="I38" s="95">
        <v>3578399.479903006</v>
      </c>
      <c r="J38" s="95">
        <v>1365759.2642531795</v>
      </c>
      <c r="K38" s="95">
        <v>1986367.58</v>
      </c>
      <c r="L38" s="95">
        <v>1491183.92</v>
      </c>
      <c r="M38" s="95">
        <v>2850</v>
      </c>
      <c r="N38" s="66">
        <f>SUM(K38:M38)</f>
        <v>3480401.5</v>
      </c>
      <c r="O38" s="66">
        <v>1365759.2642531795</v>
      </c>
      <c r="P38" s="95">
        <v>3065323.49</v>
      </c>
      <c r="Q38" s="95">
        <v>1994190.9137044773</v>
      </c>
      <c r="R38" s="95">
        <v>34683.61</v>
      </c>
      <c r="S38" s="95">
        <v>19485.84</v>
      </c>
      <c r="T38" s="95">
        <v>0</v>
      </c>
      <c r="U38" s="54">
        <f>SUM(R38:T38)</f>
        <v>54169.45</v>
      </c>
      <c r="V38" s="95">
        <v>34683.61</v>
      </c>
      <c r="W38" s="95">
        <v>19233.832</v>
      </c>
      <c r="X38" s="95">
        <v>0</v>
      </c>
      <c r="Y38" s="54">
        <f>SUM(V38:X38)</f>
        <v>53917.441999999995</v>
      </c>
      <c r="Z38" s="95">
        <v>3080141.160000001</v>
      </c>
      <c r="AA38" s="96">
        <v>646673.9839999997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1172</v>
      </c>
      <c r="D39" s="54">
        <v>2739</v>
      </c>
      <c r="E39" s="54">
        <v>82</v>
      </c>
      <c r="F39" s="54">
        <f>SUM(C39:E39)</f>
        <v>3993</v>
      </c>
      <c r="G39" s="95">
        <v>3674</v>
      </c>
      <c r="H39" s="36"/>
      <c r="I39" s="95">
        <v>58889.68225000057</v>
      </c>
      <c r="J39" s="95">
        <v>0</v>
      </c>
      <c r="K39" s="95">
        <v>15898.15</v>
      </c>
      <c r="L39" s="95">
        <v>32828.35</v>
      </c>
      <c r="M39" s="95">
        <v>255.78</v>
      </c>
      <c r="N39" s="66">
        <f>SUM(K39:M39)</f>
        <v>48982.28</v>
      </c>
      <c r="O39" s="66">
        <v>0</v>
      </c>
      <c r="P39" s="95">
        <v>39416.88517399994</v>
      </c>
      <c r="Q39" s="95">
        <v>39416.88517399994</v>
      </c>
      <c r="R39" s="95">
        <v>13496.5</v>
      </c>
      <c r="S39" s="95">
        <v>38185</v>
      </c>
      <c r="T39" s="95">
        <v>70</v>
      </c>
      <c r="U39" s="54">
        <f>SUM(R39:T39)</f>
        <v>51751.5</v>
      </c>
      <c r="V39" s="95">
        <v>13496.5</v>
      </c>
      <c r="W39" s="95">
        <v>38185</v>
      </c>
      <c r="X39" s="95">
        <v>70</v>
      </c>
      <c r="Y39" s="54">
        <f>SUM(V39:X39)</f>
        <v>51751.5</v>
      </c>
      <c r="Z39" s="95">
        <v>50931.5</v>
      </c>
      <c r="AA39" s="96">
        <v>50931.5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>SUM(C41:C43)</f>
        <v>5023</v>
      </c>
      <c r="D40" s="55">
        <f>SUM(D41:D43)</f>
        <v>11</v>
      </c>
      <c r="E40" s="55">
        <f>SUM(E41:E43)</f>
        <v>0</v>
      </c>
      <c r="F40" s="55">
        <f>SUM(F41:F43)</f>
        <v>5034</v>
      </c>
      <c r="G40" s="55">
        <v>1361</v>
      </c>
      <c r="H40" s="36"/>
      <c r="I40" s="55">
        <f aca="true" t="shared" si="12" ref="I40:AA40">SUM(I41:I43)</f>
        <v>3102211.613612</v>
      </c>
      <c r="J40" s="55">
        <f t="shared" si="12"/>
        <v>1715433.7374005003</v>
      </c>
      <c r="K40" s="55">
        <f t="shared" si="12"/>
        <v>2989145.49</v>
      </c>
      <c r="L40" s="55">
        <f t="shared" si="12"/>
        <v>2240.86</v>
      </c>
      <c r="M40" s="55">
        <f t="shared" si="12"/>
        <v>0</v>
      </c>
      <c r="N40" s="55">
        <f t="shared" si="12"/>
        <v>2991386.35</v>
      </c>
      <c r="O40" s="55">
        <f t="shared" si="12"/>
        <v>1715433.7374005003</v>
      </c>
      <c r="P40" s="55">
        <f t="shared" si="12"/>
        <v>2507067.01132301</v>
      </c>
      <c r="Q40" s="55">
        <f t="shared" si="12"/>
        <v>967497.9704759256</v>
      </c>
      <c r="R40" s="55">
        <f t="shared" si="12"/>
        <v>2899068.16</v>
      </c>
      <c r="S40" s="55">
        <f t="shared" si="12"/>
        <v>0</v>
      </c>
      <c r="T40" s="55">
        <f t="shared" si="12"/>
        <v>0</v>
      </c>
      <c r="U40" s="55">
        <f t="shared" si="12"/>
        <v>2899068.16</v>
      </c>
      <c r="V40" s="55">
        <f t="shared" si="12"/>
        <v>1033355.3216000003</v>
      </c>
      <c r="W40" s="55">
        <f t="shared" si="12"/>
        <v>0</v>
      </c>
      <c r="X40" s="55">
        <f t="shared" si="12"/>
        <v>0</v>
      </c>
      <c r="Y40" s="55">
        <f t="shared" si="12"/>
        <v>1033355.3216000003</v>
      </c>
      <c r="Z40" s="55">
        <f t="shared" si="12"/>
        <v>545536.5455840004</v>
      </c>
      <c r="AA40" s="55">
        <f t="shared" si="12"/>
        <v>-12943.45566095924</v>
      </c>
      <c r="AC40" s="73">
        <f aca="true" t="shared" si="13" ref="AC40:AL40">SUM(AC41:AC43)</f>
        <v>0</v>
      </c>
      <c r="AD40" s="74">
        <f t="shared" si="13"/>
        <v>0</v>
      </c>
      <c r="AE40" s="74">
        <f t="shared" si="13"/>
        <v>0</v>
      </c>
      <c r="AF40" s="74">
        <f t="shared" si="13"/>
        <v>0</v>
      </c>
      <c r="AG40" s="74">
        <f t="shared" si="13"/>
        <v>0</v>
      </c>
      <c r="AH40" s="74">
        <f t="shared" si="13"/>
        <v>0</v>
      </c>
      <c r="AI40" s="74">
        <f t="shared" si="13"/>
        <v>0</v>
      </c>
      <c r="AJ40" s="74">
        <f t="shared" si="13"/>
        <v>0</v>
      </c>
      <c r="AK40" s="74">
        <f t="shared" si="13"/>
        <v>0</v>
      </c>
      <c r="AL40" s="75">
        <f t="shared" si="13"/>
        <v>0</v>
      </c>
    </row>
    <row r="41" spans="1:38" ht="30">
      <c r="A41" s="17"/>
      <c r="B41" s="9" t="s">
        <v>59</v>
      </c>
      <c r="C41" s="59">
        <v>61</v>
      </c>
      <c r="D41" s="59">
        <v>0</v>
      </c>
      <c r="E41" s="59">
        <v>0</v>
      </c>
      <c r="F41" s="59">
        <f>SUM(C41:E41)</f>
        <v>61</v>
      </c>
      <c r="G41" s="106">
        <v>19</v>
      </c>
      <c r="H41" s="34"/>
      <c r="I41" s="106">
        <v>107841.2</v>
      </c>
      <c r="J41" s="106">
        <v>53920.6</v>
      </c>
      <c r="K41" s="106">
        <v>107841.2</v>
      </c>
      <c r="L41" s="106">
        <v>0</v>
      </c>
      <c r="M41" s="106">
        <v>0</v>
      </c>
      <c r="N41" s="70">
        <f>SUM(K41:M41)</f>
        <v>107841.2</v>
      </c>
      <c r="O41" s="70">
        <v>53920.6</v>
      </c>
      <c r="P41" s="106">
        <v>100354.086261</v>
      </c>
      <c r="Q41" s="106">
        <v>40177.03962250001</v>
      </c>
      <c r="R41" s="106">
        <v>51430</v>
      </c>
      <c r="S41" s="106">
        <v>0</v>
      </c>
      <c r="T41" s="106">
        <v>0</v>
      </c>
      <c r="U41" s="59">
        <f>SUM(R41:T41)</f>
        <v>51430</v>
      </c>
      <c r="V41" s="106">
        <v>25715</v>
      </c>
      <c r="W41" s="106">
        <v>0</v>
      </c>
      <c r="X41" s="106">
        <v>0</v>
      </c>
      <c r="Y41" s="59">
        <f>SUM(V41:X41)</f>
        <v>25715</v>
      </c>
      <c r="Z41" s="106">
        <v>41430</v>
      </c>
      <c r="AA41" s="107">
        <v>15715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4868</v>
      </c>
      <c r="D42" s="45">
        <v>9</v>
      </c>
      <c r="E42" s="45">
        <v>0</v>
      </c>
      <c r="F42" s="45">
        <f>SUM(C42:E42)</f>
        <v>4877</v>
      </c>
      <c r="G42" s="111">
        <v>1249</v>
      </c>
      <c r="H42" s="109"/>
      <c r="I42" s="111">
        <v>2796875.6259999997</v>
      </c>
      <c r="J42" s="111">
        <v>1577758.1652855002</v>
      </c>
      <c r="K42" s="111">
        <v>2714500.21</v>
      </c>
      <c r="L42" s="111">
        <v>1535</v>
      </c>
      <c r="M42" s="111">
        <v>0</v>
      </c>
      <c r="N42" s="42">
        <f>SUM(K42:M42)</f>
        <v>2716035.21</v>
      </c>
      <c r="O42" s="42">
        <v>1577758.1652855002</v>
      </c>
      <c r="P42" s="111">
        <v>2229569.83623501</v>
      </c>
      <c r="Q42" s="111">
        <v>838749.3910834255</v>
      </c>
      <c r="R42" s="111">
        <v>2476531.16</v>
      </c>
      <c r="S42" s="111">
        <v>0</v>
      </c>
      <c r="T42" s="111">
        <v>0</v>
      </c>
      <c r="U42" s="45">
        <f>SUM(R42:T42)</f>
        <v>2476531.16</v>
      </c>
      <c r="V42" s="111">
        <v>940508.4216000002</v>
      </c>
      <c r="W42" s="111">
        <v>0</v>
      </c>
      <c r="X42" s="111">
        <v>0</v>
      </c>
      <c r="Y42" s="45">
        <f>SUM(V42:X42)</f>
        <v>940508.4216000002</v>
      </c>
      <c r="Z42" s="111">
        <v>132999.5455840004</v>
      </c>
      <c r="AA42" s="112">
        <v>-95790.35566095926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94</v>
      </c>
      <c r="D43" s="56">
        <v>2</v>
      </c>
      <c r="E43" s="56">
        <v>0</v>
      </c>
      <c r="F43" s="56">
        <f>SUM(C43:E43)</f>
        <v>96</v>
      </c>
      <c r="G43" s="103">
        <v>93</v>
      </c>
      <c r="H43" s="33"/>
      <c r="I43" s="103">
        <v>197494.787612</v>
      </c>
      <c r="J43" s="103">
        <v>83754.972115</v>
      </c>
      <c r="K43" s="103">
        <v>166804.08</v>
      </c>
      <c r="L43" s="103">
        <v>705.86</v>
      </c>
      <c r="M43" s="103">
        <v>0</v>
      </c>
      <c r="N43" s="67">
        <f>SUM(K43:M43)</f>
        <v>167509.93999999997</v>
      </c>
      <c r="O43" s="67">
        <v>83754.972115</v>
      </c>
      <c r="P43" s="103">
        <v>177143.088827</v>
      </c>
      <c r="Q43" s="103">
        <v>88571.53977000019</v>
      </c>
      <c r="R43" s="103">
        <v>371107</v>
      </c>
      <c r="S43" s="103">
        <v>0</v>
      </c>
      <c r="T43" s="103">
        <v>0</v>
      </c>
      <c r="U43" s="56">
        <f>SUM(R43:T43)</f>
        <v>371107</v>
      </c>
      <c r="V43" s="103">
        <v>67131.90000000002</v>
      </c>
      <c r="W43" s="103">
        <v>0</v>
      </c>
      <c r="X43" s="103">
        <v>0</v>
      </c>
      <c r="Y43" s="56">
        <f>SUM(V43:X43)</f>
        <v>67131.90000000002</v>
      </c>
      <c r="Z43" s="103">
        <v>371107</v>
      </c>
      <c r="AA43" s="104">
        <v>67131.90000000002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2198.407525999999</v>
      </c>
      <c r="AA44" s="96">
        <v>2198.407525999999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706</v>
      </c>
      <c r="D45" s="55">
        <f>SUM(D46:D48)</f>
        <v>380</v>
      </c>
      <c r="E45" s="55">
        <f>SUM(E46:E48)</f>
        <v>13</v>
      </c>
      <c r="F45" s="55">
        <f>SUM(F46:F48)</f>
        <v>1099</v>
      </c>
      <c r="G45" s="55">
        <v>1229</v>
      </c>
      <c r="H45" s="36"/>
      <c r="I45" s="55">
        <f aca="true" t="shared" si="14" ref="I45:AA45">SUM(I46:I48)</f>
        <v>1437877.710045</v>
      </c>
      <c r="J45" s="55">
        <f t="shared" si="14"/>
        <v>107248.54652439998</v>
      </c>
      <c r="K45" s="55">
        <f t="shared" si="14"/>
        <v>1286652.7400000002</v>
      </c>
      <c r="L45" s="55">
        <f t="shared" si="14"/>
        <v>93049.1</v>
      </c>
      <c r="M45" s="55">
        <f t="shared" si="14"/>
        <v>9736</v>
      </c>
      <c r="N45" s="55">
        <f t="shared" si="14"/>
        <v>1389437.84</v>
      </c>
      <c r="O45" s="55">
        <f t="shared" si="14"/>
        <v>107248.54652439998</v>
      </c>
      <c r="P45" s="55">
        <f t="shared" si="14"/>
        <v>1272145.087025002</v>
      </c>
      <c r="Q45" s="55">
        <f t="shared" si="14"/>
        <v>1124878.582258444</v>
      </c>
      <c r="R45" s="55">
        <f t="shared" si="14"/>
        <v>18710.72</v>
      </c>
      <c r="S45" s="55">
        <f t="shared" si="14"/>
        <v>3600</v>
      </c>
      <c r="T45" s="55">
        <f t="shared" si="14"/>
        <v>0</v>
      </c>
      <c r="U45" s="55">
        <f t="shared" si="14"/>
        <v>22310.72</v>
      </c>
      <c r="V45" s="55">
        <f t="shared" si="14"/>
        <v>18710.72</v>
      </c>
      <c r="W45" s="55">
        <f t="shared" si="14"/>
        <v>3600</v>
      </c>
      <c r="X45" s="55">
        <f t="shared" si="14"/>
        <v>0</v>
      </c>
      <c r="Y45" s="55">
        <f t="shared" si="14"/>
        <v>22310.72</v>
      </c>
      <c r="Z45" s="55">
        <f t="shared" si="14"/>
        <v>22608.892284</v>
      </c>
      <c r="AA45" s="55">
        <f t="shared" si="14"/>
        <v>22608.892284</v>
      </c>
      <c r="AC45" s="97">
        <f aca="true" t="shared" si="15" ref="AC45:AL45">SUM(AC46:AC48)</f>
        <v>0</v>
      </c>
      <c r="AD45" s="98">
        <f t="shared" si="15"/>
        <v>0</v>
      </c>
      <c r="AE45" s="98">
        <f t="shared" si="15"/>
        <v>0</v>
      </c>
      <c r="AF45" s="98">
        <f t="shared" si="15"/>
        <v>0</v>
      </c>
      <c r="AG45" s="98">
        <f t="shared" si="15"/>
        <v>0</v>
      </c>
      <c r="AH45" s="98">
        <f t="shared" si="15"/>
        <v>0</v>
      </c>
      <c r="AI45" s="98">
        <f t="shared" si="15"/>
        <v>0</v>
      </c>
      <c r="AJ45" s="98">
        <f t="shared" si="15"/>
        <v>0</v>
      </c>
      <c r="AK45" s="98">
        <f t="shared" si="15"/>
        <v>0</v>
      </c>
      <c r="AL45" s="99">
        <f t="shared" si="15"/>
        <v>0</v>
      </c>
    </row>
    <row r="46" spans="1:38" ht="15">
      <c r="A46" s="17"/>
      <c r="B46" s="10" t="s">
        <v>65</v>
      </c>
      <c r="C46" s="46">
        <v>407</v>
      </c>
      <c r="D46" s="46">
        <v>331</v>
      </c>
      <c r="E46" s="46">
        <v>10</v>
      </c>
      <c r="F46" s="46">
        <f>SUM(C46:E46)</f>
        <v>748</v>
      </c>
      <c r="G46" s="114">
        <v>921</v>
      </c>
      <c r="H46" s="34"/>
      <c r="I46" s="114">
        <v>269960.97380000004</v>
      </c>
      <c r="J46" s="114">
        <v>27597.2</v>
      </c>
      <c r="K46" s="114">
        <v>161510.54</v>
      </c>
      <c r="L46" s="114">
        <v>89988.02</v>
      </c>
      <c r="M46" s="114">
        <v>2340</v>
      </c>
      <c r="N46" s="43">
        <f>SUM(K46:M46)</f>
        <v>253838.56</v>
      </c>
      <c r="O46" s="43">
        <v>27597.2</v>
      </c>
      <c r="P46" s="114">
        <v>278741.9370250019</v>
      </c>
      <c r="Q46" s="114">
        <v>223811.10120514155</v>
      </c>
      <c r="R46" s="114">
        <v>1500</v>
      </c>
      <c r="S46" s="114">
        <v>3600</v>
      </c>
      <c r="T46" s="114">
        <v>0</v>
      </c>
      <c r="U46" s="46">
        <f>SUM(R46:T46)</f>
        <v>5100</v>
      </c>
      <c r="V46" s="114">
        <v>1500</v>
      </c>
      <c r="W46" s="114">
        <v>3600</v>
      </c>
      <c r="X46" s="114">
        <v>0</v>
      </c>
      <c r="Y46" s="46">
        <f>SUM(V46:X46)</f>
        <v>5100</v>
      </c>
      <c r="Z46" s="114">
        <v>4600</v>
      </c>
      <c r="AA46" s="115">
        <v>4600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3</v>
      </c>
      <c r="D47" s="48">
        <v>0</v>
      </c>
      <c r="E47" s="48">
        <v>0</v>
      </c>
      <c r="F47" s="48">
        <f>SUM(C47:E47)</f>
        <v>3</v>
      </c>
      <c r="G47" s="80">
        <v>3</v>
      </c>
      <c r="H47" s="109"/>
      <c r="I47" s="80">
        <v>4197.336499999999</v>
      </c>
      <c r="J47" s="80">
        <v>2702.9279500000002</v>
      </c>
      <c r="K47" s="80">
        <v>4196.84</v>
      </c>
      <c r="L47" s="80">
        <v>0</v>
      </c>
      <c r="M47" s="80">
        <v>0</v>
      </c>
      <c r="N47" s="61">
        <f>SUM(K47:M47)</f>
        <v>4196.84</v>
      </c>
      <c r="O47" s="61">
        <v>2702.9279500000002</v>
      </c>
      <c r="P47" s="80">
        <v>2942.4700000000003</v>
      </c>
      <c r="Q47" s="80">
        <v>799.9241495944971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296</v>
      </c>
      <c r="D48" s="56">
        <v>49</v>
      </c>
      <c r="E48" s="56">
        <v>3</v>
      </c>
      <c r="F48" s="56">
        <f>SUM(C48:E48)</f>
        <v>348</v>
      </c>
      <c r="G48" s="103">
        <v>305</v>
      </c>
      <c r="H48" s="109"/>
      <c r="I48" s="103">
        <v>1163719.399745</v>
      </c>
      <c r="J48" s="103">
        <v>76948.41857439998</v>
      </c>
      <c r="K48" s="103">
        <v>1120945.36</v>
      </c>
      <c r="L48" s="103">
        <v>3061.08</v>
      </c>
      <c r="M48" s="103">
        <v>7396</v>
      </c>
      <c r="N48" s="67">
        <f>SUM(K48:M48)</f>
        <v>1131402.4400000002</v>
      </c>
      <c r="O48" s="67">
        <v>76948.41857439998</v>
      </c>
      <c r="P48" s="103">
        <v>990460.6800000002</v>
      </c>
      <c r="Q48" s="103">
        <v>900267.556903708</v>
      </c>
      <c r="R48" s="103">
        <v>17210.72</v>
      </c>
      <c r="S48" s="103">
        <v>0</v>
      </c>
      <c r="T48" s="103">
        <v>0</v>
      </c>
      <c r="U48" s="56">
        <f>SUM(R48:T48)</f>
        <v>17210.72</v>
      </c>
      <c r="V48" s="103">
        <v>17210.72</v>
      </c>
      <c r="W48" s="103">
        <v>0</v>
      </c>
      <c r="X48" s="103">
        <v>0</v>
      </c>
      <c r="Y48" s="56">
        <f>SUM(V48:X48)</f>
        <v>17210.72</v>
      </c>
      <c r="Z48" s="103">
        <v>18008.892284</v>
      </c>
      <c r="AA48" s="104">
        <v>18008.892284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51" t="s">
        <v>69</v>
      </c>
      <c r="B50" s="252"/>
      <c r="C50" s="15">
        <f>C11+C16+C17+C20+C21+C24+C28+C29+C30+C33+C34+C37+C38+C39+C40+C44+C45+C49</f>
        <v>120858</v>
      </c>
      <c r="D50" s="15">
        <f>D11+D16+D17+D20+D21+D24+D28+D29+D30+D33+D34+D37+D38+D39+D40+D44+D45+D49</f>
        <v>734916</v>
      </c>
      <c r="E50" s="15">
        <f>E11+E16+E17+E20+E21+E24+E28+E29+E30+E33+E34+E37+E38+E39+E40+E44+E45+E49</f>
        <v>10298</v>
      </c>
      <c r="F50" s="15">
        <f>F11+F16+F17+F20+F21+F24+F28+F29+F30+F33+F34+F37+F38+F39+F40+F44+F45+F49</f>
        <v>866072</v>
      </c>
      <c r="G50" s="15">
        <f>G11+G16+G17+G20+G21+G24+G28+G29+G30+G33+G34+G37+G38+G39+G40+G44+G45+G49</f>
        <v>188456</v>
      </c>
      <c r="H50" s="15">
        <f aca="true" t="shared" si="16" ref="H50:AL50">H11+H16+H17+H20+H21+H24+H28+H29+H30+H33+H34+H37+H38+H39+H40+H44+H45+H49</f>
        <v>716967</v>
      </c>
      <c r="I50" s="15">
        <f t="shared" si="16"/>
        <v>42243382.46545198</v>
      </c>
      <c r="J50" s="15">
        <f t="shared" si="16"/>
        <v>3581050.07032428</v>
      </c>
      <c r="K50" s="15">
        <f t="shared" si="16"/>
        <v>27297344.355882354</v>
      </c>
      <c r="L50" s="15">
        <f t="shared" si="16"/>
        <v>7649062.197205882</v>
      </c>
      <c r="M50" s="15">
        <f t="shared" si="16"/>
        <v>2674654.0099999993</v>
      </c>
      <c r="N50" s="15">
        <f t="shared" si="16"/>
        <v>37621060.56308824</v>
      </c>
      <c r="O50" s="15">
        <f t="shared" si="16"/>
        <v>3580924.8899964113</v>
      </c>
      <c r="P50" s="15">
        <f t="shared" si="16"/>
        <v>32276769.900765408</v>
      </c>
      <c r="Q50" s="15">
        <f t="shared" si="16"/>
        <v>29077570.777533714</v>
      </c>
      <c r="R50" s="15">
        <f t="shared" si="16"/>
        <v>15236591.787794115</v>
      </c>
      <c r="S50" s="15">
        <f t="shared" si="16"/>
        <v>3201731.4270588234</v>
      </c>
      <c r="T50" s="15">
        <f t="shared" si="16"/>
        <v>2721651.8</v>
      </c>
      <c r="U50" s="15">
        <f>U11+U16+U17+U20+U21+U24+U28+U29+U30+U33+U34+U37+U38+U39+U40+U44+U45+U49</f>
        <v>21159975.014852937</v>
      </c>
      <c r="V50" s="15">
        <f t="shared" si="16"/>
        <v>13370878.949394114</v>
      </c>
      <c r="W50" s="15">
        <f t="shared" si="16"/>
        <v>3201479.4190588235</v>
      </c>
      <c r="X50" s="15">
        <f t="shared" si="16"/>
        <v>2721651.8</v>
      </c>
      <c r="Y50" s="15">
        <f t="shared" si="16"/>
        <v>19294010.16845294</v>
      </c>
      <c r="Z50" s="15">
        <f t="shared" si="16"/>
        <v>21667077.74905106</v>
      </c>
      <c r="AA50" s="15">
        <f t="shared" si="16"/>
        <v>18675130.571806103</v>
      </c>
      <c r="AC50" s="40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  <row r="52" spans="6:25" ht="15">
      <c r="F52" s="231"/>
      <c r="T52" s="230"/>
      <c r="V52" s="230"/>
      <c r="W52" s="230"/>
      <c r="X52" s="230"/>
      <c r="Y52" s="230"/>
    </row>
    <row r="53" spans="11:24" ht="15">
      <c r="K53" s="231"/>
      <c r="L53" s="231"/>
      <c r="M53" s="231"/>
      <c r="N53" s="231"/>
      <c r="O53" s="231"/>
      <c r="X53" s="230"/>
    </row>
  </sheetData>
  <sheetProtection/>
  <autoFilter ref="A10:AL50"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Gomurashvili</cp:lastModifiedBy>
  <cp:lastPrinted>2017-10-18T12:38:28Z</cp:lastPrinted>
  <dcterms:created xsi:type="dcterms:W3CDTF">1996-10-14T23:33:28Z</dcterms:created>
  <dcterms:modified xsi:type="dcterms:W3CDTF">2019-11-15T10:20:03Z</dcterms:modified>
  <cp:category/>
  <cp:version/>
  <cp:contentType/>
  <cp:contentStatus/>
</cp:coreProperties>
</file>